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3\"/>
    </mc:Choice>
  </mc:AlternateContent>
  <bookViews>
    <workbookView xWindow="0" yWindow="0" windowWidth="28800" windowHeight="12300"/>
  </bookViews>
  <sheets>
    <sheet name="rejestr_wyborcow_2023_kw_4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<sst xmlns="http://schemas.openxmlformats.org/spreadsheetml/2006/main" count="115" uniqueCount="76">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</sst>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3" borderId="10" xfId="0" applyFont="1" applyFill="1" applyBorder="1"/>
    <xf numFmtId="0" fontId="16" fillId="33" borderId="15" xfId="0" applyFont="1" applyFill="1" applyBorder="1"/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4" borderId="22" xfId="0" applyFont="1" applyFill="1" applyBorder="1"/>
    <xf numFmtId="0" fontId="16" fillId="34" borderId="23" xfId="0" applyFont="1" applyFill="1" applyBorder="1"/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80" zoomScaleNormal="80" workbookViewId="0">
      <selection activeCell="E65" sqref="E65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9.08984375" bestFit="1" customWidth="1"/>
    <col min="7" max="7" width="18.6328125" bestFit="1" customWidth="1"/>
    <col min="8" max="8" width="22.6328125" bestFit="1" customWidth="1"/>
    <col min="9" max="9" width="16.08984375" bestFit="1" customWidth="1"/>
    <col min="10" max="10" width="19.54296875" bestFit="1" customWidth="1"/>
    <col min="11" max="11" width="22.6328125" bestFit="1" customWidth="1"/>
    <col min="12" max="12" width="23.54296875" bestFit="1" customWidth="1"/>
  </cols>
  <sheetData>
    <row r="1" spans="1:12" s="1" customFormat="1" ht="90" customHeight="1" x14ac:dyDescent="0.3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69</v>
      </c>
      <c r="G1" s="13" t="s">
        <v>70</v>
      </c>
      <c r="H1" s="14" t="s">
        <v>71</v>
      </c>
      <c r="I1" s="14" t="s">
        <v>72</v>
      </c>
      <c r="J1" s="14" t="s">
        <v>73</v>
      </c>
      <c r="K1" s="14" t="s">
        <v>74</v>
      </c>
      <c r="L1" s="15" t="s">
        <v>75</v>
      </c>
    </row>
    <row r="2" spans="1:12" x14ac:dyDescent="0.35">
      <c r="A2" s="21" t="s">
        <v>5</v>
      </c>
      <c r="B2" s="22"/>
      <c r="C2" s="22"/>
      <c r="D2" s="3">
        <v>50477</v>
      </c>
      <c r="E2" s="3">
        <v>39398</v>
      </c>
      <c r="F2" s="3">
        <v>39242</v>
      </c>
      <c r="G2" s="3">
        <v>156</v>
      </c>
      <c r="H2" s="3">
        <v>1</v>
      </c>
      <c r="I2" s="3">
        <v>0</v>
      </c>
      <c r="J2" s="3">
        <v>98</v>
      </c>
      <c r="K2" s="3">
        <v>0</v>
      </c>
      <c r="L2" s="4">
        <v>0</v>
      </c>
    </row>
    <row r="3" spans="1:12" x14ac:dyDescent="0.35">
      <c r="A3" s="5" t="str">
        <f>"300501"</f>
        <v>300501</v>
      </c>
      <c r="B3" s="2" t="s">
        <v>6</v>
      </c>
      <c r="C3" s="2" t="s">
        <v>7</v>
      </c>
      <c r="D3" s="2">
        <v>5049</v>
      </c>
      <c r="E3" s="2">
        <v>3893</v>
      </c>
      <c r="F3" s="2">
        <v>3855</v>
      </c>
      <c r="G3" s="2">
        <v>38</v>
      </c>
      <c r="H3" s="2">
        <v>0</v>
      </c>
      <c r="I3" s="2">
        <v>0</v>
      </c>
      <c r="J3" s="2">
        <v>6</v>
      </c>
      <c r="K3" s="2">
        <v>0</v>
      </c>
      <c r="L3" s="6">
        <v>0</v>
      </c>
    </row>
    <row r="4" spans="1:12" x14ac:dyDescent="0.35">
      <c r="A4" s="5" t="str">
        <f>"300502"</f>
        <v>300502</v>
      </c>
      <c r="B4" s="2" t="s">
        <v>9</v>
      </c>
      <c r="C4" s="2" t="s">
        <v>7</v>
      </c>
      <c r="D4" s="2">
        <v>19139</v>
      </c>
      <c r="E4" s="2">
        <v>15120</v>
      </c>
      <c r="F4" s="2">
        <v>15070</v>
      </c>
      <c r="G4" s="2">
        <v>50</v>
      </c>
      <c r="H4" s="2">
        <v>1</v>
      </c>
      <c r="I4" s="2">
        <v>0</v>
      </c>
      <c r="J4" s="2">
        <v>32</v>
      </c>
      <c r="K4" s="2">
        <v>0</v>
      </c>
      <c r="L4" s="6">
        <v>0</v>
      </c>
    </row>
    <row r="5" spans="1:12" x14ac:dyDescent="0.35">
      <c r="A5" s="5" t="str">
        <f>"300503"</f>
        <v>300503</v>
      </c>
      <c r="B5" s="2" t="s">
        <v>10</v>
      </c>
      <c r="C5" s="2" t="s">
        <v>7</v>
      </c>
      <c r="D5" s="2">
        <v>6446</v>
      </c>
      <c r="E5" s="2">
        <v>5030</v>
      </c>
      <c r="F5" s="2">
        <v>5016</v>
      </c>
      <c r="G5" s="2">
        <v>14</v>
      </c>
      <c r="H5" s="2">
        <v>0</v>
      </c>
      <c r="I5" s="2">
        <v>0</v>
      </c>
      <c r="J5" s="2">
        <v>20</v>
      </c>
      <c r="K5" s="2">
        <v>0</v>
      </c>
      <c r="L5" s="6">
        <v>0</v>
      </c>
    </row>
    <row r="6" spans="1:12" x14ac:dyDescent="0.35">
      <c r="A6" s="5" t="str">
        <f>"300504"</f>
        <v>300504</v>
      </c>
      <c r="B6" s="2" t="s">
        <v>11</v>
      </c>
      <c r="C6" s="2" t="s">
        <v>7</v>
      </c>
      <c r="D6" s="2">
        <v>13044</v>
      </c>
      <c r="E6" s="2">
        <v>10080</v>
      </c>
      <c r="F6" s="2">
        <v>10037</v>
      </c>
      <c r="G6" s="2">
        <v>43</v>
      </c>
      <c r="H6" s="2">
        <v>0</v>
      </c>
      <c r="I6" s="2">
        <v>0</v>
      </c>
      <c r="J6" s="2">
        <v>24</v>
      </c>
      <c r="K6" s="2">
        <v>0</v>
      </c>
      <c r="L6" s="6">
        <v>0</v>
      </c>
    </row>
    <row r="7" spans="1:12" x14ac:dyDescent="0.35">
      <c r="A7" s="5" t="str">
        <f>"300505"</f>
        <v>300505</v>
      </c>
      <c r="B7" s="2" t="s">
        <v>12</v>
      </c>
      <c r="C7" s="2" t="s">
        <v>7</v>
      </c>
      <c r="D7" s="2">
        <v>6799</v>
      </c>
      <c r="E7" s="2">
        <v>5275</v>
      </c>
      <c r="F7" s="2">
        <v>5264</v>
      </c>
      <c r="G7" s="2">
        <v>11</v>
      </c>
      <c r="H7" s="2">
        <v>0</v>
      </c>
      <c r="I7" s="2">
        <v>0</v>
      </c>
      <c r="J7" s="2">
        <v>16</v>
      </c>
      <c r="K7" s="2">
        <v>0</v>
      </c>
      <c r="L7" s="6">
        <v>0</v>
      </c>
    </row>
    <row r="8" spans="1:12" x14ac:dyDescent="0.35">
      <c r="A8" s="21" t="s">
        <v>13</v>
      </c>
      <c r="B8" s="22"/>
      <c r="C8" s="22"/>
      <c r="D8" s="3">
        <v>35190</v>
      </c>
      <c r="E8" s="3">
        <v>28154</v>
      </c>
      <c r="F8" s="3">
        <v>27835</v>
      </c>
      <c r="G8" s="3">
        <v>319</v>
      </c>
      <c r="H8" s="3">
        <v>2</v>
      </c>
      <c r="I8" s="3">
        <v>0</v>
      </c>
      <c r="J8" s="3">
        <v>146</v>
      </c>
      <c r="K8" s="3">
        <v>0</v>
      </c>
      <c r="L8" s="4">
        <v>0</v>
      </c>
    </row>
    <row r="9" spans="1:12" x14ac:dyDescent="0.35">
      <c r="A9" s="5" t="str">
        <f>"301401"</f>
        <v>301401</v>
      </c>
      <c r="B9" s="2" t="s">
        <v>14</v>
      </c>
      <c r="C9" s="2" t="s">
        <v>15</v>
      </c>
      <c r="D9" s="2">
        <v>3228</v>
      </c>
      <c r="E9" s="2">
        <v>2556</v>
      </c>
      <c r="F9" s="2">
        <v>2490</v>
      </c>
      <c r="G9" s="2">
        <v>66</v>
      </c>
      <c r="H9" s="2">
        <v>1</v>
      </c>
      <c r="I9" s="2">
        <v>0</v>
      </c>
      <c r="J9" s="2">
        <v>4</v>
      </c>
      <c r="K9" s="2">
        <v>0</v>
      </c>
      <c r="L9" s="6">
        <v>0</v>
      </c>
    </row>
    <row r="10" spans="1:12" x14ac:dyDescent="0.35">
      <c r="A10" s="5" t="str">
        <f>"301402"</f>
        <v>301402</v>
      </c>
      <c r="B10" s="2" t="s">
        <v>16</v>
      </c>
      <c r="C10" s="2" t="s">
        <v>15</v>
      </c>
      <c r="D10" s="2">
        <v>6253</v>
      </c>
      <c r="E10" s="2">
        <v>4897</v>
      </c>
      <c r="F10" s="2">
        <v>4783</v>
      </c>
      <c r="G10" s="2">
        <v>114</v>
      </c>
      <c r="H10" s="2">
        <v>0</v>
      </c>
      <c r="I10" s="2">
        <v>0</v>
      </c>
      <c r="J10" s="2">
        <v>10</v>
      </c>
      <c r="K10" s="2">
        <v>0</v>
      </c>
      <c r="L10" s="6">
        <v>0</v>
      </c>
    </row>
    <row r="11" spans="1:12" x14ac:dyDescent="0.35">
      <c r="A11" s="5" t="str">
        <f>"301403"</f>
        <v>301403</v>
      </c>
      <c r="B11" s="2" t="s">
        <v>17</v>
      </c>
      <c r="C11" s="2" t="s">
        <v>15</v>
      </c>
      <c r="D11" s="2">
        <v>17366</v>
      </c>
      <c r="E11" s="2">
        <v>14027</v>
      </c>
      <c r="F11" s="2">
        <v>13932</v>
      </c>
      <c r="G11" s="2">
        <v>95</v>
      </c>
      <c r="H11" s="2">
        <v>1</v>
      </c>
      <c r="I11" s="2">
        <v>0</v>
      </c>
      <c r="J11" s="2">
        <v>110</v>
      </c>
      <c r="K11" s="2">
        <v>0</v>
      </c>
      <c r="L11" s="6">
        <v>0</v>
      </c>
    </row>
    <row r="12" spans="1:12" x14ac:dyDescent="0.35">
      <c r="A12" s="5" t="str">
        <f>"301404"</f>
        <v>301404</v>
      </c>
      <c r="B12" s="2" t="s">
        <v>18</v>
      </c>
      <c r="C12" s="2" t="s">
        <v>15</v>
      </c>
      <c r="D12" s="2">
        <v>8343</v>
      </c>
      <c r="E12" s="2">
        <v>6674</v>
      </c>
      <c r="F12" s="2">
        <v>6630</v>
      </c>
      <c r="G12" s="2">
        <v>44</v>
      </c>
      <c r="H12" s="2">
        <v>0</v>
      </c>
      <c r="I12" s="2">
        <v>0</v>
      </c>
      <c r="J12" s="2">
        <v>22</v>
      </c>
      <c r="K12" s="2">
        <v>0</v>
      </c>
      <c r="L12" s="6">
        <v>0</v>
      </c>
    </row>
    <row r="13" spans="1:12" x14ac:dyDescent="0.35">
      <c r="A13" s="21" t="s">
        <v>19</v>
      </c>
      <c r="B13" s="22"/>
      <c r="C13" s="22"/>
      <c r="D13" s="3">
        <v>73418</v>
      </c>
      <c r="E13" s="3">
        <v>57667</v>
      </c>
      <c r="F13" s="3">
        <v>57318</v>
      </c>
      <c r="G13" s="3">
        <v>349</v>
      </c>
      <c r="H13" s="3">
        <v>3</v>
      </c>
      <c r="I13" s="3">
        <v>0</v>
      </c>
      <c r="J13" s="3">
        <v>178</v>
      </c>
      <c r="K13" s="3">
        <v>0</v>
      </c>
      <c r="L13" s="4">
        <v>0</v>
      </c>
    </row>
    <row r="14" spans="1:12" x14ac:dyDescent="0.35">
      <c r="A14" s="5" t="str">
        <f>"301501"</f>
        <v>301501</v>
      </c>
      <c r="B14" s="2" t="s">
        <v>20</v>
      </c>
      <c r="C14" s="2" t="s">
        <v>21</v>
      </c>
      <c r="D14" s="2">
        <v>5220</v>
      </c>
      <c r="E14" s="2">
        <v>4112</v>
      </c>
      <c r="F14" s="2">
        <v>4082</v>
      </c>
      <c r="G14" s="2">
        <v>30</v>
      </c>
      <c r="H14" s="2">
        <v>2</v>
      </c>
      <c r="I14" s="2">
        <v>0</v>
      </c>
      <c r="J14" s="2">
        <v>15</v>
      </c>
      <c r="K14" s="2">
        <v>0</v>
      </c>
      <c r="L14" s="6">
        <v>0</v>
      </c>
    </row>
    <row r="15" spans="1:12" x14ac:dyDescent="0.35">
      <c r="A15" s="5" t="str">
        <f>"301502"</f>
        <v>301502</v>
      </c>
      <c r="B15" s="2" t="s">
        <v>22</v>
      </c>
      <c r="C15" s="2" t="s">
        <v>21</v>
      </c>
      <c r="D15" s="2">
        <v>8706</v>
      </c>
      <c r="E15" s="2">
        <v>6931</v>
      </c>
      <c r="F15" s="2">
        <v>6865</v>
      </c>
      <c r="G15" s="2">
        <v>66</v>
      </c>
      <c r="H15" s="2">
        <v>0</v>
      </c>
      <c r="I15" s="2">
        <v>0</v>
      </c>
      <c r="J15" s="2">
        <v>21</v>
      </c>
      <c r="K15" s="2">
        <v>0</v>
      </c>
      <c r="L15" s="6">
        <v>0</v>
      </c>
    </row>
    <row r="16" spans="1:12" x14ac:dyDescent="0.35">
      <c r="A16" s="5" t="str">
        <f>"301503"</f>
        <v>301503</v>
      </c>
      <c r="B16" s="2" t="s">
        <v>23</v>
      </c>
      <c r="C16" s="2" t="s">
        <v>21</v>
      </c>
      <c r="D16" s="2">
        <v>3822</v>
      </c>
      <c r="E16" s="2">
        <v>2993</v>
      </c>
      <c r="F16" s="2">
        <v>2957</v>
      </c>
      <c r="G16" s="2">
        <v>36</v>
      </c>
      <c r="H16" s="2">
        <v>0</v>
      </c>
      <c r="I16" s="2">
        <v>0</v>
      </c>
      <c r="J16" s="2">
        <v>10</v>
      </c>
      <c r="K16" s="2">
        <v>0</v>
      </c>
      <c r="L16" s="6">
        <v>0</v>
      </c>
    </row>
    <row r="17" spans="1:12" x14ac:dyDescent="0.35">
      <c r="A17" s="5" t="str">
        <f>"301504"</f>
        <v>301504</v>
      </c>
      <c r="B17" s="2" t="s">
        <v>24</v>
      </c>
      <c r="C17" s="2" t="s">
        <v>21</v>
      </c>
      <c r="D17" s="2">
        <v>26440</v>
      </c>
      <c r="E17" s="2">
        <v>20603</v>
      </c>
      <c r="F17" s="2">
        <v>20459</v>
      </c>
      <c r="G17" s="2">
        <v>144</v>
      </c>
      <c r="H17" s="2">
        <v>1</v>
      </c>
      <c r="I17" s="2">
        <v>0</v>
      </c>
      <c r="J17" s="2">
        <v>56</v>
      </c>
      <c r="K17" s="2">
        <v>0</v>
      </c>
      <c r="L17" s="6">
        <v>0</v>
      </c>
    </row>
    <row r="18" spans="1:12" x14ac:dyDescent="0.35">
      <c r="A18" s="5" t="str">
        <f>"301505"</f>
        <v>301505</v>
      </c>
      <c r="B18" s="2" t="s">
        <v>25</v>
      </c>
      <c r="C18" s="2" t="s">
        <v>21</v>
      </c>
      <c r="D18" s="2">
        <v>15838</v>
      </c>
      <c r="E18" s="2">
        <v>12439</v>
      </c>
      <c r="F18" s="2">
        <v>12397</v>
      </c>
      <c r="G18" s="2">
        <v>42</v>
      </c>
      <c r="H18" s="2">
        <v>0</v>
      </c>
      <c r="I18" s="2">
        <v>0</v>
      </c>
      <c r="J18" s="2">
        <v>44</v>
      </c>
      <c r="K18" s="2">
        <v>0</v>
      </c>
      <c r="L18" s="6">
        <v>0</v>
      </c>
    </row>
    <row r="19" spans="1:12" x14ac:dyDescent="0.35">
      <c r="A19" s="5" t="str">
        <f>"301506"</f>
        <v>301506</v>
      </c>
      <c r="B19" s="2" t="s">
        <v>26</v>
      </c>
      <c r="C19" s="2" t="s">
        <v>21</v>
      </c>
      <c r="D19" s="2">
        <v>13392</v>
      </c>
      <c r="E19" s="2">
        <v>10589</v>
      </c>
      <c r="F19" s="2">
        <v>10558</v>
      </c>
      <c r="G19" s="2">
        <v>31</v>
      </c>
      <c r="H19" s="2">
        <v>0</v>
      </c>
      <c r="I19" s="2">
        <v>0</v>
      </c>
      <c r="J19" s="2">
        <v>32</v>
      </c>
      <c r="K19" s="2">
        <v>0</v>
      </c>
      <c r="L19" s="6">
        <v>0</v>
      </c>
    </row>
    <row r="20" spans="1:12" x14ac:dyDescent="0.35">
      <c r="A20" s="21" t="s">
        <v>27</v>
      </c>
      <c r="B20" s="22"/>
      <c r="C20" s="22"/>
      <c r="D20" s="3">
        <v>56176</v>
      </c>
      <c r="E20" s="3">
        <v>44375</v>
      </c>
      <c r="F20" s="3">
        <v>43951</v>
      </c>
      <c r="G20" s="3">
        <v>424</v>
      </c>
      <c r="H20" s="3">
        <v>0</v>
      </c>
      <c r="I20" s="3">
        <v>0</v>
      </c>
      <c r="J20" s="3">
        <v>107</v>
      </c>
      <c r="K20" s="3">
        <v>0</v>
      </c>
      <c r="L20" s="4">
        <v>0</v>
      </c>
    </row>
    <row r="21" spans="1:12" x14ac:dyDescent="0.35">
      <c r="A21" s="5" t="str">
        <f>"301601"</f>
        <v>301601</v>
      </c>
      <c r="B21" s="2" t="s">
        <v>28</v>
      </c>
      <c r="C21" s="2" t="s">
        <v>29</v>
      </c>
      <c r="D21" s="2">
        <v>32218</v>
      </c>
      <c r="E21" s="2">
        <v>25369</v>
      </c>
      <c r="F21" s="2">
        <v>25103</v>
      </c>
      <c r="G21" s="2">
        <v>266</v>
      </c>
      <c r="H21" s="2">
        <v>0</v>
      </c>
      <c r="I21" s="2">
        <v>0</v>
      </c>
      <c r="J21" s="2">
        <v>69</v>
      </c>
      <c r="K21" s="2">
        <v>0</v>
      </c>
      <c r="L21" s="6">
        <v>0</v>
      </c>
    </row>
    <row r="22" spans="1:12" x14ac:dyDescent="0.35">
      <c r="A22" s="5" t="str">
        <f>"301602"</f>
        <v>301602</v>
      </c>
      <c r="B22" s="2" t="s">
        <v>30</v>
      </c>
      <c r="C22" s="2" t="s">
        <v>29</v>
      </c>
      <c r="D22" s="2">
        <v>17037</v>
      </c>
      <c r="E22" s="2">
        <v>13502</v>
      </c>
      <c r="F22" s="2">
        <v>13387</v>
      </c>
      <c r="G22" s="2">
        <v>115</v>
      </c>
      <c r="H22" s="2">
        <v>0</v>
      </c>
      <c r="I22" s="2">
        <v>0</v>
      </c>
      <c r="J22" s="2">
        <v>23</v>
      </c>
      <c r="K22" s="2">
        <v>0</v>
      </c>
      <c r="L22" s="6">
        <v>0</v>
      </c>
    </row>
    <row r="23" spans="1:12" x14ac:dyDescent="0.35">
      <c r="A23" s="5" t="str">
        <f>"301603"</f>
        <v>301603</v>
      </c>
      <c r="B23" s="2" t="s">
        <v>31</v>
      </c>
      <c r="C23" s="2" t="s">
        <v>29</v>
      </c>
      <c r="D23" s="2">
        <v>6921</v>
      </c>
      <c r="E23" s="2">
        <v>5504</v>
      </c>
      <c r="F23" s="2">
        <v>5461</v>
      </c>
      <c r="G23" s="2">
        <v>43</v>
      </c>
      <c r="H23" s="2">
        <v>0</v>
      </c>
      <c r="I23" s="2">
        <v>0</v>
      </c>
      <c r="J23" s="2">
        <v>15</v>
      </c>
      <c r="K23" s="2">
        <v>0</v>
      </c>
      <c r="L23" s="6">
        <v>0</v>
      </c>
    </row>
    <row r="24" spans="1:12" x14ac:dyDescent="0.35">
      <c r="A24" s="21" t="s">
        <v>32</v>
      </c>
      <c r="B24" s="22"/>
      <c r="C24" s="22"/>
      <c r="D24" s="3">
        <v>406415</v>
      </c>
      <c r="E24" s="3">
        <v>311669</v>
      </c>
      <c r="F24" s="3">
        <v>305697</v>
      </c>
      <c r="G24" s="3">
        <v>5972</v>
      </c>
      <c r="H24" s="3">
        <v>24</v>
      </c>
      <c r="I24" s="3">
        <v>1</v>
      </c>
      <c r="J24" s="3">
        <v>569</v>
      </c>
      <c r="K24" s="3">
        <v>0</v>
      </c>
      <c r="L24" s="4">
        <v>0</v>
      </c>
    </row>
    <row r="25" spans="1:12" x14ac:dyDescent="0.35">
      <c r="A25" s="5" t="str">
        <f>"302101"</f>
        <v>302101</v>
      </c>
      <c r="B25" s="2" t="s">
        <v>33</v>
      </c>
      <c r="C25" s="2" t="s">
        <v>34</v>
      </c>
      <c r="D25" s="2">
        <v>29354</v>
      </c>
      <c r="E25" s="2">
        <v>23435</v>
      </c>
      <c r="F25" s="2">
        <v>23262</v>
      </c>
      <c r="G25" s="2">
        <v>173</v>
      </c>
      <c r="H25" s="2">
        <v>0</v>
      </c>
      <c r="I25" s="2">
        <v>0</v>
      </c>
      <c r="J25" s="2">
        <v>36</v>
      </c>
      <c r="K25" s="2">
        <v>0</v>
      </c>
      <c r="L25" s="6">
        <v>0</v>
      </c>
    </row>
    <row r="26" spans="1:12" x14ac:dyDescent="0.35">
      <c r="A26" s="5" t="str">
        <f>"302102"</f>
        <v>302102</v>
      </c>
      <c r="B26" s="2" t="s">
        <v>35</v>
      </c>
      <c r="C26" s="2" t="s">
        <v>34</v>
      </c>
      <c r="D26" s="2">
        <v>9299</v>
      </c>
      <c r="E26" s="2">
        <v>7661</v>
      </c>
      <c r="F26" s="2">
        <v>7403</v>
      </c>
      <c r="G26" s="2">
        <v>258</v>
      </c>
      <c r="H26" s="2">
        <v>0</v>
      </c>
      <c r="I26" s="2">
        <v>0</v>
      </c>
      <c r="J26" s="2">
        <v>11</v>
      </c>
      <c r="K26" s="2">
        <v>0</v>
      </c>
      <c r="L26" s="6">
        <v>0</v>
      </c>
    </row>
    <row r="27" spans="1:12" x14ac:dyDescent="0.35">
      <c r="A27" s="5" t="str">
        <f>"302103"</f>
        <v>302103</v>
      </c>
      <c r="B27" s="2" t="s">
        <v>36</v>
      </c>
      <c r="C27" s="2" t="s">
        <v>34</v>
      </c>
      <c r="D27" s="2">
        <v>12527</v>
      </c>
      <c r="E27" s="2">
        <v>9890</v>
      </c>
      <c r="F27" s="2">
        <v>9833</v>
      </c>
      <c r="G27" s="2">
        <v>57</v>
      </c>
      <c r="H27" s="2">
        <v>0</v>
      </c>
      <c r="I27" s="2">
        <v>0</v>
      </c>
      <c r="J27" s="2">
        <v>31</v>
      </c>
      <c r="K27" s="2">
        <v>0</v>
      </c>
      <c r="L27" s="6">
        <v>0</v>
      </c>
    </row>
    <row r="28" spans="1:12" x14ac:dyDescent="0.35">
      <c r="A28" s="5" t="str">
        <f>"302104"</f>
        <v>302104</v>
      </c>
      <c r="B28" s="2" t="s">
        <v>37</v>
      </c>
      <c r="C28" s="2" t="s">
        <v>34</v>
      </c>
      <c r="D28" s="2">
        <v>26453</v>
      </c>
      <c r="E28" s="2">
        <v>21010</v>
      </c>
      <c r="F28" s="2">
        <v>20701</v>
      </c>
      <c r="G28" s="2">
        <v>309</v>
      </c>
      <c r="H28" s="2">
        <v>3</v>
      </c>
      <c r="I28" s="2">
        <v>0</v>
      </c>
      <c r="J28" s="2">
        <v>59</v>
      </c>
      <c r="K28" s="2">
        <v>0</v>
      </c>
      <c r="L28" s="6">
        <v>0</v>
      </c>
    </row>
    <row r="29" spans="1:12" x14ac:dyDescent="0.35">
      <c r="A29" s="5" t="str">
        <f>"302105"</f>
        <v>302105</v>
      </c>
      <c r="B29" s="2" t="s">
        <v>38</v>
      </c>
      <c r="C29" s="2" t="s">
        <v>34</v>
      </c>
      <c r="D29" s="2">
        <v>31432</v>
      </c>
      <c r="E29" s="2">
        <v>22766</v>
      </c>
      <c r="F29" s="2">
        <v>22022</v>
      </c>
      <c r="G29" s="2">
        <v>744</v>
      </c>
      <c r="H29" s="2">
        <v>2</v>
      </c>
      <c r="I29" s="2">
        <v>0</v>
      </c>
      <c r="J29" s="2">
        <v>28</v>
      </c>
      <c r="K29" s="2">
        <v>0</v>
      </c>
      <c r="L29" s="6">
        <v>0</v>
      </c>
    </row>
    <row r="30" spans="1:12" x14ac:dyDescent="0.35">
      <c r="A30" s="5" t="str">
        <f>"302106"</f>
        <v>302106</v>
      </c>
      <c r="B30" s="2" t="s">
        <v>39</v>
      </c>
      <c r="C30" s="2" t="s">
        <v>34</v>
      </c>
      <c r="D30" s="2">
        <v>10242</v>
      </c>
      <c r="E30" s="2">
        <v>7484</v>
      </c>
      <c r="F30" s="2">
        <v>7330</v>
      </c>
      <c r="G30" s="2">
        <v>154</v>
      </c>
      <c r="H30" s="2">
        <v>0</v>
      </c>
      <c r="I30" s="2">
        <v>0</v>
      </c>
      <c r="J30" s="2">
        <v>9</v>
      </c>
      <c r="K30" s="2">
        <v>0</v>
      </c>
      <c r="L30" s="6">
        <v>0</v>
      </c>
    </row>
    <row r="31" spans="1:12" x14ac:dyDescent="0.35">
      <c r="A31" s="5" t="str">
        <f>"302107"</f>
        <v>302107</v>
      </c>
      <c r="B31" s="2" t="s">
        <v>40</v>
      </c>
      <c r="C31" s="2" t="s">
        <v>34</v>
      </c>
      <c r="D31" s="2">
        <v>31003</v>
      </c>
      <c r="E31" s="2">
        <v>22573</v>
      </c>
      <c r="F31" s="2">
        <v>22021</v>
      </c>
      <c r="G31" s="2">
        <v>552</v>
      </c>
      <c r="H31" s="2">
        <v>1</v>
      </c>
      <c r="I31" s="2">
        <v>0</v>
      </c>
      <c r="J31" s="2">
        <v>29</v>
      </c>
      <c r="K31" s="2">
        <v>0</v>
      </c>
      <c r="L31" s="6">
        <v>0</v>
      </c>
    </row>
    <row r="32" spans="1:12" x14ac:dyDescent="0.35">
      <c r="A32" s="5" t="str">
        <f>"302108"</f>
        <v>302108</v>
      </c>
      <c r="B32" s="2" t="s">
        <v>41</v>
      </c>
      <c r="C32" s="2" t="s">
        <v>34</v>
      </c>
      <c r="D32" s="2">
        <v>19127</v>
      </c>
      <c r="E32" s="2">
        <v>14899</v>
      </c>
      <c r="F32" s="2">
        <v>14737</v>
      </c>
      <c r="G32" s="2">
        <v>162</v>
      </c>
      <c r="H32" s="2">
        <v>1</v>
      </c>
      <c r="I32" s="2">
        <v>0</v>
      </c>
      <c r="J32" s="2">
        <v>29</v>
      </c>
      <c r="K32" s="2">
        <v>0</v>
      </c>
      <c r="L32" s="6">
        <v>0</v>
      </c>
    </row>
    <row r="33" spans="1:12" x14ac:dyDescent="0.35">
      <c r="A33" s="5" t="str">
        <f>"302109"</f>
        <v>302109</v>
      </c>
      <c r="B33" s="2" t="s">
        <v>42</v>
      </c>
      <c r="C33" s="2" t="s">
        <v>34</v>
      </c>
      <c r="D33" s="2">
        <v>32213</v>
      </c>
      <c r="E33" s="2">
        <v>23850</v>
      </c>
      <c r="F33" s="2">
        <v>23515</v>
      </c>
      <c r="G33" s="2">
        <v>335</v>
      </c>
      <c r="H33" s="2">
        <v>1</v>
      </c>
      <c r="I33" s="2">
        <v>0</v>
      </c>
      <c r="J33" s="2">
        <v>29</v>
      </c>
      <c r="K33" s="2">
        <v>0</v>
      </c>
      <c r="L33" s="6">
        <v>0</v>
      </c>
    </row>
    <row r="34" spans="1:12" x14ac:dyDescent="0.35">
      <c r="A34" s="5" t="str">
        <f>"302110"</f>
        <v>302110</v>
      </c>
      <c r="B34" s="2" t="s">
        <v>43</v>
      </c>
      <c r="C34" s="2" t="s">
        <v>34</v>
      </c>
      <c r="D34" s="2">
        <v>32985</v>
      </c>
      <c r="E34" s="2">
        <v>25623</v>
      </c>
      <c r="F34" s="2">
        <v>25268</v>
      </c>
      <c r="G34" s="2">
        <v>355</v>
      </c>
      <c r="H34" s="2">
        <v>2</v>
      </c>
      <c r="I34" s="2">
        <v>0</v>
      </c>
      <c r="J34" s="2">
        <v>66</v>
      </c>
      <c r="K34" s="2">
        <v>0</v>
      </c>
      <c r="L34" s="6">
        <v>0</v>
      </c>
    </row>
    <row r="35" spans="1:12" x14ac:dyDescent="0.35">
      <c r="A35" s="5" t="str">
        <f>"302111"</f>
        <v>302111</v>
      </c>
      <c r="B35" s="2" t="s">
        <v>44</v>
      </c>
      <c r="C35" s="2" t="s">
        <v>34</v>
      </c>
      <c r="D35" s="2">
        <v>16603</v>
      </c>
      <c r="E35" s="2">
        <v>13242</v>
      </c>
      <c r="F35" s="2">
        <v>12983</v>
      </c>
      <c r="G35" s="2">
        <v>259</v>
      </c>
      <c r="H35" s="2">
        <v>3</v>
      </c>
      <c r="I35" s="2">
        <v>0</v>
      </c>
      <c r="J35" s="2">
        <v>29</v>
      </c>
      <c r="K35" s="2">
        <v>0</v>
      </c>
      <c r="L35" s="6">
        <v>0</v>
      </c>
    </row>
    <row r="36" spans="1:12" x14ac:dyDescent="0.35">
      <c r="A36" s="5" t="str">
        <f>"302112"</f>
        <v>302112</v>
      </c>
      <c r="B36" s="2" t="s">
        <v>45</v>
      </c>
      <c r="C36" s="2" t="s">
        <v>34</v>
      </c>
      <c r="D36" s="2">
        <v>19832</v>
      </c>
      <c r="E36" s="2">
        <v>15706</v>
      </c>
      <c r="F36" s="2">
        <v>15315</v>
      </c>
      <c r="G36" s="2">
        <v>391</v>
      </c>
      <c r="H36" s="2">
        <v>1</v>
      </c>
      <c r="I36" s="2">
        <v>0</v>
      </c>
      <c r="J36" s="2">
        <v>29</v>
      </c>
      <c r="K36" s="2">
        <v>0</v>
      </c>
      <c r="L36" s="6">
        <v>0</v>
      </c>
    </row>
    <row r="37" spans="1:12" x14ac:dyDescent="0.35">
      <c r="A37" s="5" t="str">
        <f>"302113"</f>
        <v>302113</v>
      </c>
      <c r="B37" s="2" t="s">
        <v>46</v>
      </c>
      <c r="C37" s="2" t="s">
        <v>34</v>
      </c>
      <c r="D37" s="2">
        <v>20733</v>
      </c>
      <c r="E37" s="2">
        <v>15360</v>
      </c>
      <c r="F37" s="2">
        <v>14891</v>
      </c>
      <c r="G37" s="2">
        <v>469</v>
      </c>
      <c r="H37" s="2">
        <v>1</v>
      </c>
      <c r="I37" s="2">
        <v>0</v>
      </c>
      <c r="J37" s="2">
        <v>23</v>
      </c>
      <c r="K37" s="2">
        <v>0</v>
      </c>
      <c r="L37" s="6">
        <v>0</v>
      </c>
    </row>
    <row r="38" spans="1:12" x14ac:dyDescent="0.35">
      <c r="A38" s="5" t="str">
        <f>"302114"</f>
        <v>302114</v>
      </c>
      <c r="B38" s="2" t="s">
        <v>47</v>
      </c>
      <c r="C38" s="2" t="s">
        <v>34</v>
      </c>
      <c r="D38" s="2">
        <v>15055</v>
      </c>
      <c r="E38" s="2">
        <v>11962</v>
      </c>
      <c r="F38" s="2">
        <v>11862</v>
      </c>
      <c r="G38" s="2">
        <v>100</v>
      </c>
      <c r="H38" s="2">
        <v>1</v>
      </c>
      <c r="I38" s="2">
        <v>0</v>
      </c>
      <c r="J38" s="2">
        <v>28</v>
      </c>
      <c r="K38" s="2">
        <v>0</v>
      </c>
      <c r="L38" s="6">
        <v>0</v>
      </c>
    </row>
    <row r="39" spans="1:12" x14ac:dyDescent="0.35">
      <c r="A39" s="5" t="str">
        <f>"302115"</f>
        <v>302115</v>
      </c>
      <c r="B39" s="2" t="s">
        <v>48</v>
      </c>
      <c r="C39" s="2" t="s">
        <v>34</v>
      </c>
      <c r="D39" s="2">
        <v>18455</v>
      </c>
      <c r="E39" s="2">
        <v>14108</v>
      </c>
      <c r="F39" s="2">
        <v>13816</v>
      </c>
      <c r="G39" s="2">
        <v>292</v>
      </c>
      <c r="H39" s="2">
        <v>2</v>
      </c>
      <c r="I39" s="2">
        <v>0</v>
      </c>
      <c r="J39" s="2">
        <v>16</v>
      </c>
      <c r="K39" s="2">
        <v>0</v>
      </c>
      <c r="L39" s="6">
        <v>0</v>
      </c>
    </row>
    <row r="40" spans="1:12" x14ac:dyDescent="0.35">
      <c r="A40" s="5" t="str">
        <f>"302116"</f>
        <v>302116</v>
      </c>
      <c r="B40" s="2" t="s">
        <v>49</v>
      </c>
      <c r="C40" s="2" t="s">
        <v>34</v>
      </c>
      <c r="D40" s="2">
        <v>50558</v>
      </c>
      <c r="E40" s="2">
        <v>39178</v>
      </c>
      <c r="F40" s="2">
        <v>38406</v>
      </c>
      <c r="G40" s="2">
        <v>772</v>
      </c>
      <c r="H40" s="2">
        <v>2</v>
      </c>
      <c r="I40" s="2">
        <v>0</v>
      </c>
      <c r="J40" s="2">
        <v>79</v>
      </c>
      <c r="K40" s="2">
        <v>0</v>
      </c>
      <c r="L40" s="6">
        <v>0</v>
      </c>
    </row>
    <row r="41" spans="1:12" x14ac:dyDescent="0.35">
      <c r="A41" s="5" t="str">
        <f>"302117"</f>
        <v>302117</v>
      </c>
      <c r="B41" s="2" t="s">
        <v>50</v>
      </c>
      <c r="C41" s="2" t="s">
        <v>34</v>
      </c>
      <c r="D41" s="2">
        <v>30544</v>
      </c>
      <c r="E41" s="2">
        <v>22922</v>
      </c>
      <c r="F41" s="2">
        <v>22332</v>
      </c>
      <c r="G41" s="2">
        <v>590</v>
      </c>
      <c r="H41" s="2">
        <v>4</v>
      </c>
      <c r="I41" s="2">
        <v>1</v>
      </c>
      <c r="J41" s="2">
        <v>38</v>
      </c>
      <c r="K41" s="2">
        <v>0</v>
      </c>
      <c r="L41" s="6">
        <v>0</v>
      </c>
    </row>
    <row r="42" spans="1:12" x14ac:dyDescent="0.35">
      <c r="A42" s="21" t="s">
        <v>51</v>
      </c>
      <c r="B42" s="22"/>
      <c r="C42" s="22"/>
      <c r="D42" s="3">
        <v>88362</v>
      </c>
      <c r="E42" s="3">
        <v>70130</v>
      </c>
      <c r="F42" s="3">
        <v>69465</v>
      </c>
      <c r="G42" s="3">
        <v>665</v>
      </c>
      <c r="H42" s="3">
        <v>3</v>
      </c>
      <c r="I42" s="3">
        <v>0</v>
      </c>
      <c r="J42" s="3">
        <v>259</v>
      </c>
      <c r="K42" s="3">
        <v>0</v>
      </c>
      <c r="L42" s="4">
        <v>0</v>
      </c>
    </row>
    <row r="43" spans="1:12" x14ac:dyDescent="0.35">
      <c r="A43" s="5" t="str">
        <f>"302401"</f>
        <v>302401</v>
      </c>
      <c r="B43" s="2" t="s">
        <v>52</v>
      </c>
      <c r="C43" s="2" t="s">
        <v>53</v>
      </c>
      <c r="D43" s="2">
        <v>2347</v>
      </c>
      <c r="E43" s="2">
        <v>1850</v>
      </c>
      <c r="F43" s="2">
        <v>1831</v>
      </c>
      <c r="G43" s="2">
        <v>19</v>
      </c>
      <c r="H43" s="2">
        <v>1</v>
      </c>
      <c r="I43" s="2">
        <v>0</v>
      </c>
      <c r="J43" s="2">
        <v>4</v>
      </c>
      <c r="K43" s="2">
        <v>0</v>
      </c>
      <c r="L43" s="6">
        <v>0</v>
      </c>
    </row>
    <row r="44" spans="1:12" x14ac:dyDescent="0.35">
      <c r="A44" s="5" t="str">
        <f>"302402"</f>
        <v>302402</v>
      </c>
      <c r="B44" s="2" t="s">
        <v>54</v>
      </c>
      <c r="C44" s="2" t="s">
        <v>53</v>
      </c>
      <c r="D44" s="2">
        <v>9348</v>
      </c>
      <c r="E44" s="2">
        <v>7277</v>
      </c>
      <c r="F44" s="2">
        <v>7144</v>
      </c>
      <c r="G44" s="2">
        <v>133</v>
      </c>
      <c r="H44" s="2">
        <v>0</v>
      </c>
      <c r="I44" s="2">
        <v>0</v>
      </c>
      <c r="J44" s="2">
        <v>26</v>
      </c>
      <c r="K44" s="2">
        <v>0</v>
      </c>
      <c r="L44" s="6">
        <v>0</v>
      </c>
    </row>
    <row r="45" spans="1:12" x14ac:dyDescent="0.35">
      <c r="A45" s="5" t="str">
        <f>"302403"</f>
        <v>302403</v>
      </c>
      <c r="B45" s="2" t="s">
        <v>55</v>
      </c>
      <c r="C45" s="2" t="s">
        <v>53</v>
      </c>
      <c r="D45" s="2">
        <v>8903</v>
      </c>
      <c r="E45" s="2">
        <v>6893</v>
      </c>
      <c r="F45" s="2">
        <v>6853</v>
      </c>
      <c r="G45" s="2">
        <v>40</v>
      </c>
      <c r="H45" s="2">
        <v>0</v>
      </c>
      <c r="I45" s="2">
        <v>0</v>
      </c>
      <c r="J45" s="2">
        <v>22</v>
      </c>
      <c r="K45" s="2">
        <v>0</v>
      </c>
      <c r="L45" s="6">
        <v>0</v>
      </c>
    </row>
    <row r="46" spans="1:12" x14ac:dyDescent="0.35">
      <c r="A46" s="5" t="str">
        <f>"302404"</f>
        <v>302404</v>
      </c>
      <c r="B46" s="2" t="s">
        <v>56</v>
      </c>
      <c r="C46" s="2" t="s">
        <v>53</v>
      </c>
      <c r="D46" s="2">
        <v>4443</v>
      </c>
      <c r="E46" s="2">
        <v>3473</v>
      </c>
      <c r="F46" s="2">
        <v>3417</v>
      </c>
      <c r="G46" s="2">
        <v>56</v>
      </c>
      <c r="H46" s="2">
        <v>0</v>
      </c>
      <c r="I46" s="2">
        <v>0</v>
      </c>
      <c r="J46" s="2">
        <v>11</v>
      </c>
      <c r="K46" s="2">
        <v>0</v>
      </c>
      <c r="L46" s="6">
        <v>0</v>
      </c>
    </row>
    <row r="47" spans="1:12" x14ac:dyDescent="0.35">
      <c r="A47" s="5" t="str">
        <f>"302405"</f>
        <v>302405</v>
      </c>
      <c r="B47" s="2" t="s">
        <v>57</v>
      </c>
      <c r="C47" s="2" t="s">
        <v>53</v>
      </c>
      <c r="D47" s="2">
        <v>4756</v>
      </c>
      <c r="E47" s="2">
        <v>3801</v>
      </c>
      <c r="F47" s="2">
        <v>3746</v>
      </c>
      <c r="G47" s="2">
        <v>55</v>
      </c>
      <c r="H47" s="2">
        <v>1</v>
      </c>
      <c r="I47" s="2">
        <v>0</v>
      </c>
      <c r="J47" s="2">
        <v>14</v>
      </c>
      <c r="K47" s="2">
        <v>0</v>
      </c>
      <c r="L47" s="6">
        <v>0</v>
      </c>
    </row>
    <row r="48" spans="1:12" x14ac:dyDescent="0.35">
      <c r="A48" s="5" t="str">
        <f>"302406"</f>
        <v>302406</v>
      </c>
      <c r="B48" s="2" t="s">
        <v>58</v>
      </c>
      <c r="C48" s="2" t="s">
        <v>53</v>
      </c>
      <c r="D48" s="2">
        <v>12059</v>
      </c>
      <c r="E48" s="2">
        <v>9519</v>
      </c>
      <c r="F48" s="2">
        <v>9415</v>
      </c>
      <c r="G48" s="2">
        <v>104</v>
      </c>
      <c r="H48" s="2">
        <v>0</v>
      </c>
      <c r="I48" s="2">
        <v>0</v>
      </c>
      <c r="J48" s="2">
        <v>22</v>
      </c>
      <c r="K48" s="2">
        <v>0</v>
      </c>
      <c r="L48" s="6">
        <v>0</v>
      </c>
    </row>
    <row r="49" spans="1:12" x14ac:dyDescent="0.35">
      <c r="A49" s="5" t="str">
        <f>"302407"</f>
        <v>302407</v>
      </c>
      <c r="B49" s="2" t="s">
        <v>59</v>
      </c>
      <c r="C49" s="2" t="s">
        <v>53</v>
      </c>
      <c r="D49" s="2">
        <v>28428</v>
      </c>
      <c r="E49" s="2">
        <v>22829</v>
      </c>
      <c r="F49" s="2">
        <v>22697</v>
      </c>
      <c r="G49" s="2">
        <v>132</v>
      </c>
      <c r="H49" s="2">
        <v>0</v>
      </c>
      <c r="I49" s="2">
        <v>0</v>
      </c>
      <c r="J49" s="2">
        <v>50</v>
      </c>
      <c r="K49" s="2">
        <v>0</v>
      </c>
      <c r="L49" s="6">
        <v>0</v>
      </c>
    </row>
    <row r="50" spans="1:12" x14ac:dyDescent="0.35">
      <c r="A50" s="5" t="str">
        <f>"302408"</f>
        <v>302408</v>
      </c>
      <c r="B50" s="2" t="s">
        <v>60</v>
      </c>
      <c r="C50" s="2" t="s">
        <v>53</v>
      </c>
      <c r="D50" s="2">
        <v>18078</v>
      </c>
      <c r="E50" s="2">
        <v>14488</v>
      </c>
      <c r="F50" s="2">
        <v>14362</v>
      </c>
      <c r="G50" s="2">
        <v>126</v>
      </c>
      <c r="H50" s="2">
        <v>1</v>
      </c>
      <c r="I50" s="2">
        <v>0</v>
      </c>
      <c r="J50" s="2">
        <v>110</v>
      </c>
      <c r="K50" s="2">
        <v>0</v>
      </c>
      <c r="L50" s="6">
        <v>0</v>
      </c>
    </row>
    <row r="51" spans="1:12" x14ac:dyDescent="0.35">
      <c r="A51" s="21" t="s">
        <v>61</v>
      </c>
      <c r="B51" s="22"/>
      <c r="C51" s="22"/>
      <c r="D51" s="3">
        <v>55831</v>
      </c>
      <c r="E51" s="3">
        <v>43786</v>
      </c>
      <c r="F51" s="3">
        <v>43604</v>
      </c>
      <c r="G51" s="3">
        <v>182</v>
      </c>
      <c r="H51" s="3">
        <v>2</v>
      </c>
      <c r="I51" s="3">
        <v>0</v>
      </c>
      <c r="J51" s="3">
        <v>142</v>
      </c>
      <c r="K51" s="3">
        <v>0</v>
      </c>
      <c r="L51" s="4">
        <v>0</v>
      </c>
    </row>
    <row r="52" spans="1:12" x14ac:dyDescent="0.35">
      <c r="A52" s="5" t="str">
        <f>"302901"</f>
        <v>302901</v>
      </c>
      <c r="B52" s="2" t="s">
        <v>62</v>
      </c>
      <c r="C52" s="2" t="s">
        <v>63</v>
      </c>
      <c r="D52" s="2">
        <v>13985</v>
      </c>
      <c r="E52" s="2">
        <v>10885</v>
      </c>
      <c r="F52" s="2">
        <v>10843</v>
      </c>
      <c r="G52" s="2">
        <v>42</v>
      </c>
      <c r="H52" s="2">
        <v>0</v>
      </c>
      <c r="I52" s="2">
        <v>0</v>
      </c>
      <c r="J52" s="2">
        <v>34</v>
      </c>
      <c r="K52" s="2">
        <v>0</v>
      </c>
      <c r="L52" s="6">
        <v>0</v>
      </c>
    </row>
    <row r="53" spans="1:12" x14ac:dyDescent="0.35">
      <c r="A53" s="5" t="str">
        <f>"302902"</f>
        <v>302902</v>
      </c>
      <c r="B53" s="2" t="s">
        <v>64</v>
      </c>
      <c r="C53" s="2" t="s">
        <v>63</v>
      </c>
      <c r="D53" s="2">
        <v>12528</v>
      </c>
      <c r="E53" s="2">
        <v>9726</v>
      </c>
      <c r="F53" s="2">
        <v>9703</v>
      </c>
      <c r="G53" s="2">
        <v>23</v>
      </c>
      <c r="H53" s="2">
        <v>1</v>
      </c>
      <c r="I53" s="2">
        <v>0</v>
      </c>
      <c r="J53" s="2">
        <v>63</v>
      </c>
      <c r="K53" s="2">
        <v>0</v>
      </c>
      <c r="L53" s="6">
        <v>0</v>
      </c>
    </row>
    <row r="54" spans="1:12" x14ac:dyDescent="0.35">
      <c r="A54" s="5" t="str">
        <f>"302903"</f>
        <v>302903</v>
      </c>
      <c r="B54" s="2" t="s">
        <v>65</v>
      </c>
      <c r="C54" s="2" t="s">
        <v>63</v>
      </c>
      <c r="D54" s="2">
        <v>29318</v>
      </c>
      <c r="E54" s="2">
        <v>23175</v>
      </c>
      <c r="F54" s="2">
        <v>23058</v>
      </c>
      <c r="G54" s="2">
        <v>117</v>
      </c>
      <c r="H54" s="2">
        <v>1</v>
      </c>
      <c r="I54" s="2">
        <v>0</v>
      </c>
      <c r="J54" s="2">
        <v>45</v>
      </c>
      <c r="K54" s="2">
        <v>0</v>
      </c>
      <c r="L54" s="6">
        <v>0</v>
      </c>
    </row>
    <row r="55" spans="1:12" x14ac:dyDescent="0.35">
      <c r="A55" s="21" t="s">
        <v>66</v>
      </c>
      <c r="B55" s="22"/>
      <c r="C55" s="22"/>
      <c r="D55" s="16"/>
      <c r="E55" s="17"/>
      <c r="F55" s="17"/>
      <c r="G55" s="17"/>
      <c r="H55" s="17"/>
      <c r="I55" s="17"/>
      <c r="J55" s="17"/>
      <c r="K55" s="17"/>
      <c r="L55" s="18"/>
    </row>
    <row r="56" spans="1:12" ht="15" thickBot="1" x14ac:dyDescent="0.4">
      <c r="A56" s="7" t="str">
        <f>"306401"</f>
        <v>306401</v>
      </c>
      <c r="B56" s="8" t="s">
        <v>67</v>
      </c>
      <c r="C56" s="8" t="s">
        <v>8</v>
      </c>
      <c r="D56" s="8">
        <v>459040</v>
      </c>
      <c r="E56" s="8">
        <v>376996</v>
      </c>
      <c r="F56" s="8">
        <v>367668</v>
      </c>
      <c r="G56" s="8">
        <v>9328</v>
      </c>
      <c r="H56" s="8">
        <v>47</v>
      </c>
      <c r="I56" s="8">
        <v>1</v>
      </c>
      <c r="J56" s="8">
        <v>860</v>
      </c>
      <c r="K56" s="8">
        <v>0</v>
      </c>
      <c r="L56" s="9">
        <v>0</v>
      </c>
    </row>
    <row r="57" spans="1:12" ht="15" thickBot="1" x14ac:dyDescent="0.4">
      <c r="A57" s="19" t="s">
        <v>68</v>
      </c>
      <c r="B57" s="20"/>
      <c r="C57" s="20"/>
      <c r="D57" s="10">
        <v>1224909</v>
      </c>
      <c r="E57" s="10">
        <v>972175</v>
      </c>
      <c r="F57" s="10">
        <v>954780</v>
      </c>
      <c r="G57" s="10">
        <v>17395</v>
      </c>
      <c r="H57" s="10">
        <v>82</v>
      </c>
      <c r="I57" s="10">
        <v>2</v>
      </c>
      <c r="J57" s="10">
        <v>2359</v>
      </c>
      <c r="K57" s="10">
        <v>0</v>
      </c>
      <c r="L57" s="11">
        <v>0</v>
      </c>
    </row>
  </sheetData>
  <mergeCells count="10">
    <mergeCell ref="D55:L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82" orientation="landscape" r:id="rId1"/>
  <headerFooter>
    <oddHeader>&amp;LKrajowe Biuro Wyborcze
Delegatura w Poznaniu&amp;CMeldunek kwartalny - 4 kw. 2023 r. &amp;Rstan na  31.12.2023 r.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2024-01-19T08:08:09Z</cp:lastPrinted>
  <dcterms:created xsi:type="dcterms:W3CDTF">2018-04-16T08:33:29Z</dcterms:created>
  <dcterms:modified xsi:type="dcterms:W3CDTF">2024-01-19T08:08:22Z</dcterms:modified>
</cp:coreProperties>
</file>